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/>
  </bookViews>
  <sheets>
    <sheet name="1кв" sheetId="27" r:id="rId1"/>
    <sheet name="отчет" sheetId="28" r:id="rId2"/>
  </sheets>
  <definedNames>
    <definedName name="_edn1" localSheetId="0">'1кв'!$A$63</definedName>
    <definedName name="_edn2" localSheetId="0">'1кв'!$A$65</definedName>
    <definedName name="_edn3" localSheetId="0">'1кв'!$A$66</definedName>
    <definedName name="_edn4" localSheetId="0">'1кв'!$A$67</definedName>
    <definedName name="_ednref1" localSheetId="0">'1кв'!#REF!</definedName>
    <definedName name="_ednref2" localSheetId="0">'1кв'!#REF!</definedName>
    <definedName name="_ednref3" localSheetId="0">'1кв'!#REF!</definedName>
    <definedName name="_ednref4" localSheetId="0">'1кв'!#REF!</definedName>
    <definedName name="_xlnm.Print_Area" localSheetId="0">'1кв'!$A$1:$E$46</definedName>
    <definedName name="_xlnm.Print_Area" localSheetId="1">отчет!$A$1:$C$32</definedName>
  </definedNames>
  <calcPr calcId="152511"/>
</workbook>
</file>

<file path=xl/calcChain.xml><?xml version="1.0" encoding="utf-8"?>
<calcChain xmlns="http://schemas.openxmlformats.org/spreadsheetml/2006/main">
  <c r="C19" i="28" l="1"/>
  <c r="C18" i="28"/>
  <c r="C15" i="28"/>
  <c r="C13" i="28"/>
  <c r="C14" i="28"/>
  <c r="C9" i="28"/>
  <c r="C8" i="28"/>
  <c r="C10" i="28" s="1"/>
  <c r="C6" i="28"/>
  <c r="C27" i="28"/>
  <c r="C16" i="28"/>
  <c r="E23" i="27"/>
  <c r="E22" i="27"/>
  <c r="E26" i="27" l="1"/>
  <c r="B45" i="27" s="1"/>
  <c r="C12" i="28"/>
  <c r="C21" i="28" s="1"/>
  <c r="C22" i="28" s="1"/>
  <c r="B46" i="27" l="1"/>
</calcChain>
</file>

<file path=xl/sharedStrings.xml><?xml version="1.0" encoding="utf-8"?>
<sst xmlns="http://schemas.openxmlformats.org/spreadsheetml/2006/main" count="83" uniqueCount="79">
  <si>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</si>
  <si>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</si>
  <si>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</si>
  <si>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</si>
  <si>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</si>
  <si>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</si>
  <si>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</si>
  <si>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</si>
  <si>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</si>
  <si>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</si>
  <si>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</si>
  <si>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</si>
  <si>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</si>
  <si>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</si>
  <si>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</si>
  <si>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</si>
  <si>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</si>
  <si>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</si>
  <si>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</si>
  <si>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</si>
  <si>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</si>
  <si>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</si>
  <si>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</si>
  <si>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</si>
  <si>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</si>
  <si>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</si>
  <si>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</si>
  <si>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</si>
  <si>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</si>
  <si>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</si>
  <si>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</si>
  <si>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</si>
  <si>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определена приложением № 9 к договору </t>
  </si>
  <si>
    <t>Оплачено , руб</t>
  </si>
  <si>
    <t>Расходы по содержанию и тек.ремонту, руб.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</si>
  <si>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</si>
  <si>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>Общая площадь квартир - 631,4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</si>
  <si>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</si>
  <si>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</si>
  <si>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</si>
  <si>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>Услуги по содержанию многоквартирного дома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</si>
  <si>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Замурий Татьяны Тимофеевны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</si>
  <si>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  от                    2023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</si>
  <si>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</si>
  <si>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</si>
  <si>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Замурий Т.Т.</t>
    </r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</si>
  <si>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</si>
  <si>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</si>
  <si>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</si>
  <si>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</si>
  <si>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</si>
  <si>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Начислено всего 181001,16</t>
  </si>
  <si>
    <t>Оплачено в текущем периоде по квитанциям</t>
  </si>
  <si>
    <t>Оплачено за размещение оборудования интернет Квант-телеком</t>
  </si>
  <si>
    <t>Итого доходов:</t>
  </si>
  <si>
    <t>Расходы:</t>
  </si>
  <si>
    <t xml:space="preserve">Услуги по содержанию многоквартирного дома </t>
  </si>
  <si>
    <t xml:space="preserve">Расходы по управлению МКД </t>
  </si>
  <si>
    <t>Непредвиденные работы 8 ч/ч</t>
  </si>
  <si>
    <t>работы по договору, всего</t>
  </si>
  <si>
    <t>в том числе:</t>
  </si>
  <si>
    <t xml:space="preserve">   * Установка дверей в сарай  (смета)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</si>
  <si>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</si>
  <si>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</si>
  <si>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</si>
  <si>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</si>
  <si>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</si>
  <si>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</si>
  <si>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</si>
  <si>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</si>
  <si>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</si>
  <si>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</si>
  <si>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</si>
  <si>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</si>
  <si>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Гагарина, д. 2а</t>
  </si>
  <si>
    <t>31.03.2025 г.</t>
  </si>
  <si>
    <t>за 1 квартал 2025 года</t>
  </si>
  <si>
    <t xml:space="preserve">           2. Всего за период с "01" 01 2025 г. по "31" 03 2025 г. выполнено работ (оказано услуг) на общую сумму сорок четыре тысячи триста девяносто пять рублей 27 копеек.</t>
  </si>
  <si>
    <t>Предъявлено населению 46385,85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</si>
</sst>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4" fillId="0" borderId="0"/>
    <xf numFmtId="0" fontId="15" fillId="0" borderId="0"/>
    <xf numFmtId="0" fontId="16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0" fontId="11" fillId="0" borderId="0" xfId="0" applyFont="1"/>
    <xf numFmtId="0" fontId="4" fillId="0" borderId="1" xfId="0" applyFont="1" applyBorder="1" applyAlignment="1">
      <alignment wrapText="1"/>
    </xf>
    <xf numFmtId="39" fontId="8" fillId="0" borderId="0" xfId="0" applyNumberFormat="1" applyFont="1"/>
    <xf numFmtId="39" fontId="8" fillId="0" borderId="0" xfId="1" applyNumberFormat="1" applyFont="1"/>
    <xf numFmtId="0" fontId="13" fillId="0" borderId="4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7" fillId="0" borderId="0" xfId="0" applyFont="1"/>
    <xf numFmtId="0" fontId="18" fillId="0" borderId="0" xfId="0" applyFont="1" applyAlignment="1"/>
    <xf numFmtId="0" fontId="19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vertical="center" wrapText="1"/>
    </xf>
    <xf numFmtId="43" fontId="19" fillId="0" borderId="0" xfId="0" applyNumberFormat="1" applyFo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right"/>
    </xf>
    <xf numFmtId="0" fontId="3" fillId="0" borderId="5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165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34" zoomScaleSheetLayoutView="100" workbookViewId="0">
      <selection activeCell="B45" sqref="B45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2.2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76</v>
      </c>
      <c r="B3" s="58"/>
      <c r="C3" s="58"/>
      <c r="D3" s="58"/>
      <c r="E3" s="58"/>
    </row>
    <row r="4" spans="1:5" s="1" customFormat="1" ht="17.25" customHeight="1" x14ac:dyDescent="0.25">
      <c r="A4" s="26" t="s">
        <v>13</v>
      </c>
      <c r="B4" s="4"/>
      <c r="C4" s="4"/>
      <c r="D4" s="22"/>
      <c r="E4" s="21" t="s">
        <v>75</v>
      </c>
    </row>
    <row r="5" spans="1:5" ht="8.25" customHeight="1" x14ac:dyDescent="0.25">
      <c r="A5" s="24"/>
      <c r="B5" s="4"/>
      <c r="C5" s="4"/>
      <c r="D5" s="4"/>
      <c r="E5" s="4"/>
    </row>
    <row r="6" spans="1:5" x14ac:dyDescent="0.25">
      <c r="A6" s="59" t="s">
        <v>0</v>
      </c>
      <c r="B6" s="59"/>
      <c r="C6" s="59"/>
      <c r="D6" s="59"/>
      <c r="E6" s="59"/>
    </row>
    <row r="7" spans="1:5" x14ac:dyDescent="0.25">
      <c r="A7" s="60" t="s">
        <v>22</v>
      </c>
      <c r="B7" s="60"/>
      <c r="C7" s="60"/>
      <c r="D7" s="60"/>
      <c r="E7" s="60"/>
    </row>
    <row r="8" spans="1:5" x14ac:dyDescent="0.25">
      <c r="A8" s="54" t="s">
        <v>1</v>
      </c>
      <c r="B8" s="54"/>
      <c r="C8" s="54"/>
      <c r="D8" s="54"/>
      <c r="E8" s="54"/>
    </row>
    <row r="9" spans="1:5" ht="18" customHeight="1" x14ac:dyDescent="0.25">
      <c r="A9" s="62" t="s">
        <v>41</v>
      </c>
      <c r="B9" s="62"/>
      <c r="C9" s="62"/>
      <c r="D9" s="62"/>
      <c r="E9" s="62"/>
    </row>
    <row r="10" spans="1:5" ht="22.5" customHeight="1" x14ac:dyDescent="0.25">
      <c r="A10" s="63" t="s">
        <v>14</v>
      </c>
      <c r="B10" s="64"/>
      <c r="C10" s="64"/>
      <c r="D10" s="64"/>
      <c r="E10" s="64"/>
    </row>
    <row r="11" spans="1:5" ht="30.75" customHeight="1" x14ac:dyDescent="0.25">
      <c r="A11" s="59" t="s">
        <v>42</v>
      </c>
      <c r="B11" s="59"/>
      <c r="C11" s="59"/>
      <c r="D11" s="59"/>
      <c r="E11" s="59"/>
    </row>
    <row r="12" spans="1:5" x14ac:dyDescent="0.25">
      <c r="A12" s="54" t="s">
        <v>15</v>
      </c>
      <c r="B12" s="65"/>
      <c r="C12" s="65"/>
      <c r="D12" s="65"/>
      <c r="E12" s="65"/>
    </row>
    <row r="13" spans="1:5" x14ac:dyDescent="0.25">
      <c r="A13" s="59" t="s">
        <v>21</v>
      </c>
      <c r="B13" s="59"/>
      <c r="C13" s="59"/>
      <c r="D13" s="59"/>
      <c r="E13" s="59"/>
    </row>
    <row r="14" spans="1:5" ht="11.25" customHeight="1" x14ac:dyDescent="0.25">
      <c r="A14" s="54" t="s">
        <v>2</v>
      </c>
      <c r="B14" s="65"/>
      <c r="C14" s="65"/>
      <c r="D14" s="65"/>
      <c r="E14" s="65"/>
    </row>
    <row r="15" spans="1:5" x14ac:dyDescent="0.25">
      <c r="A15" s="59" t="s">
        <v>43</v>
      </c>
      <c r="B15" s="59"/>
      <c r="C15" s="59"/>
      <c r="D15" s="59"/>
      <c r="E15" s="59"/>
    </row>
    <row r="16" spans="1:5" ht="10.5" customHeight="1" x14ac:dyDescent="0.25">
      <c r="A16" s="54" t="s">
        <v>16</v>
      </c>
      <c r="B16" s="65"/>
      <c r="C16" s="65"/>
      <c r="D16" s="65"/>
      <c r="E16" s="65"/>
    </row>
    <row r="17" spans="1:7" ht="30.75" customHeight="1" x14ac:dyDescent="0.25">
      <c r="A17" s="59" t="s">
        <v>35</v>
      </c>
      <c r="B17" s="59"/>
      <c r="C17" s="59"/>
      <c r="D17" s="59"/>
      <c r="E17" s="59"/>
    </row>
    <row r="18" spans="1:7" ht="63.75" customHeight="1" x14ac:dyDescent="0.25">
      <c r="A18" s="59" t="s">
        <v>23</v>
      </c>
      <c r="B18" s="59"/>
      <c r="C18" s="59"/>
      <c r="D18" s="59"/>
      <c r="E18" s="59"/>
    </row>
    <row r="19" spans="1:7" ht="33.75" customHeight="1" x14ac:dyDescent="0.25">
      <c r="A19" s="61" t="s">
        <v>24</v>
      </c>
      <c r="B19" s="61"/>
      <c r="C19" s="61"/>
      <c r="D19" s="61"/>
      <c r="E19" s="61"/>
    </row>
    <row r="20" spans="1:7" x14ac:dyDescent="0.25">
      <c r="A20" s="61"/>
      <c r="B20" s="61"/>
      <c r="C20" s="61"/>
      <c r="D20" s="61"/>
      <c r="E20" s="61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7" t="s">
        <v>40</v>
      </c>
      <c r="B22" s="9" t="s">
        <v>32</v>
      </c>
      <c r="C22" s="3" t="s">
        <v>4</v>
      </c>
      <c r="D22" s="3">
        <v>17.86</v>
      </c>
      <c r="E22" s="8">
        <f>D22*F20*G20</f>
        <v>33830.411999999997</v>
      </c>
    </row>
    <row r="23" spans="1:7" x14ac:dyDescent="0.25">
      <c r="A23" s="7" t="s">
        <v>37</v>
      </c>
      <c r="B23" s="9" t="s">
        <v>25</v>
      </c>
      <c r="C23" s="3" t="s">
        <v>4</v>
      </c>
      <c r="D23" s="3">
        <v>4.68</v>
      </c>
      <c r="E23" s="8">
        <f>D23*F20*G20</f>
        <v>8864.8559999999998</v>
      </c>
    </row>
    <row r="24" spans="1:7" x14ac:dyDescent="0.25">
      <c r="A24" s="7" t="s">
        <v>26</v>
      </c>
      <c r="B24" s="9" t="s">
        <v>27</v>
      </c>
      <c r="C24" s="3" t="s">
        <v>28</v>
      </c>
      <c r="D24" s="3"/>
      <c r="E24" s="8">
        <v>1700</v>
      </c>
    </row>
    <row r="25" spans="1:7" x14ac:dyDescent="0.25">
      <c r="A25" s="20"/>
      <c r="C25" s="3"/>
      <c r="D25" s="3"/>
      <c r="E25" s="8"/>
    </row>
    <row r="26" spans="1:7" x14ac:dyDescent="0.25">
      <c r="A26" s="10" t="s">
        <v>29</v>
      </c>
      <c r="B26" s="11"/>
      <c r="C26" s="12"/>
      <c r="D26" s="12"/>
      <c r="E26" s="13">
        <f>SUM(E22:E25)</f>
        <v>44395.267999999996</v>
      </c>
    </row>
    <row r="28" spans="1:7" ht="37.15" customHeight="1" x14ac:dyDescent="0.25">
      <c r="A28" s="69" t="s">
        <v>77</v>
      </c>
      <c r="B28" s="69"/>
      <c r="C28" s="69"/>
      <c r="D28" s="69"/>
      <c r="E28" s="69"/>
    </row>
    <row r="29" spans="1:7" ht="28.9" customHeight="1" x14ac:dyDescent="0.25">
      <c r="A29" s="59" t="s">
        <v>20</v>
      </c>
      <c r="B29" s="59"/>
      <c r="C29" s="59"/>
      <c r="D29" s="59"/>
      <c r="E29" s="59"/>
    </row>
    <row r="30" spans="1:7" x14ac:dyDescent="0.25">
      <c r="A30" s="59" t="s">
        <v>19</v>
      </c>
      <c r="B30" s="59"/>
      <c r="C30" s="59"/>
      <c r="D30" s="59"/>
      <c r="E30" s="59"/>
    </row>
    <row r="31" spans="1:7" s="14" customFormat="1" ht="31.15" customHeight="1" x14ac:dyDescent="0.25">
      <c r="A31" s="59" t="s">
        <v>30</v>
      </c>
      <c r="B31" s="59"/>
      <c r="C31" s="59"/>
      <c r="D31" s="59"/>
      <c r="E31" s="59"/>
    </row>
    <row r="32" spans="1:7" x14ac:dyDescent="0.25">
      <c r="A32" s="70" t="s">
        <v>5</v>
      </c>
      <c r="B32" s="70"/>
      <c r="C32" s="70"/>
      <c r="D32" s="70"/>
      <c r="E32" s="70"/>
    </row>
    <row r="33" spans="1:5" x14ac:dyDescent="0.25">
      <c r="A33" s="59" t="s">
        <v>17</v>
      </c>
      <c r="B33" s="59"/>
      <c r="C33" s="59"/>
      <c r="D33" s="59"/>
      <c r="E33" s="59"/>
    </row>
    <row r="34" spans="1:5" x14ac:dyDescent="0.25">
      <c r="A34" s="66" t="s">
        <v>44</v>
      </c>
      <c r="B34" s="66"/>
      <c r="C34" s="66"/>
      <c r="D34" s="66"/>
      <c r="E34" s="5"/>
    </row>
    <row r="35" spans="1:5" x14ac:dyDescent="0.25">
      <c r="B35" s="67" t="s">
        <v>18</v>
      </c>
      <c r="C35" s="67"/>
      <c r="D35" s="67"/>
      <c r="E35" s="6" t="s">
        <v>6</v>
      </c>
    </row>
    <row r="36" spans="1:5" x14ac:dyDescent="0.25">
      <c r="A36" s="23"/>
      <c r="B36" s="23"/>
      <c r="C36" s="23"/>
      <c r="D36" s="23"/>
      <c r="E36" s="23"/>
    </row>
    <row r="37" spans="1:5" x14ac:dyDescent="0.25">
      <c r="A37" s="68" t="s">
        <v>45</v>
      </c>
      <c r="B37" s="68"/>
      <c r="C37" s="68"/>
      <c r="D37" s="68"/>
      <c r="E37" s="5"/>
    </row>
    <row r="38" spans="1:5" x14ac:dyDescent="0.25">
      <c r="B38" s="67" t="s">
        <v>18</v>
      </c>
      <c r="C38" s="67"/>
      <c r="D38" s="67"/>
      <c r="E38" s="6" t="s">
        <v>6</v>
      </c>
    </row>
    <row r="39" spans="1:5" ht="15" customHeight="1" x14ac:dyDescent="0.25">
      <c r="A39" s="27" t="s">
        <v>36</v>
      </c>
    </row>
    <row r="40" spans="1:5" ht="11.25" customHeight="1" x14ac:dyDescent="0.25"/>
    <row r="41" spans="1:5" x14ac:dyDescent="0.25">
      <c r="A41" s="14" t="s">
        <v>31</v>
      </c>
    </row>
    <row r="42" spans="1:5" ht="15" customHeight="1" x14ac:dyDescent="0.25">
      <c r="A42" s="2" t="s">
        <v>39</v>
      </c>
      <c r="B42" s="19">
        <v>30153.69</v>
      </c>
    </row>
    <row r="43" spans="1:5" ht="17.25" customHeight="1" x14ac:dyDescent="0.25">
      <c r="A43" s="2" t="s">
        <v>78</v>
      </c>
    </row>
    <row r="44" spans="1:5" x14ac:dyDescent="0.25">
      <c r="A44" s="2" t="s">
        <v>33</v>
      </c>
      <c r="B44" s="15">
        <v>45023.62</v>
      </c>
    </row>
    <row r="45" spans="1:5" ht="30" x14ac:dyDescent="0.25">
      <c r="A45" s="25" t="s">
        <v>34</v>
      </c>
      <c r="B45" s="15">
        <f>E26</f>
        <v>44395.267999999996</v>
      </c>
    </row>
    <row r="46" spans="1:5" x14ac:dyDescent="0.25">
      <c r="A46" s="16" t="s">
        <v>38</v>
      </c>
      <c r="B46" s="18">
        <f>B42+B44-B45</f>
        <v>30782.042000000001</v>
      </c>
    </row>
    <row r="48" spans="1:5" x14ac:dyDescent="0.25">
      <c r="B48" s="2">
        <v>30153.69</v>
      </c>
    </row>
  </sheetData>
  <mergeCells count="28">
    <mergeCell ref="A34:D34"/>
    <mergeCell ref="B35:D35"/>
    <mergeCell ref="A37:D37"/>
    <mergeCell ref="B38:D38"/>
    <mergeCell ref="A28:E28"/>
    <mergeCell ref="A29:E29"/>
    <mergeCell ref="A30:E30"/>
    <mergeCell ref="A31:E31"/>
    <mergeCell ref="A32:E32"/>
    <mergeCell ref="A33:E33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topLeftCell="A10" zoomScaleSheetLayoutView="100" workbookViewId="0">
      <selection activeCell="C20" sqref="C20"/>
    </sheetView>
  </sheetViews>
  <sheetFormatPr defaultRowHeight="15.75" x14ac:dyDescent="0.25"/>
  <cols>
    <col min="1" max="1" width="10.5703125" style="29" customWidth="1"/>
    <col min="2" max="2" width="65.7109375" style="29" customWidth="1"/>
    <col min="3" max="3" width="16.140625" style="29" customWidth="1"/>
    <col min="4" max="4" width="14.85546875" style="29" customWidth="1"/>
    <col min="5" max="5" width="38.28515625" style="29" customWidth="1"/>
    <col min="6" max="6" width="12.42578125" style="29" customWidth="1"/>
    <col min="7" max="7" width="12" style="29" customWidth="1"/>
    <col min="8" max="8" width="13.5703125" style="29" customWidth="1"/>
    <col min="9" max="16384" width="9.140625" style="29"/>
  </cols>
  <sheetData>
    <row r="1" spans="1:6" x14ac:dyDescent="0.25">
      <c r="A1" s="72" t="s">
        <v>46</v>
      </c>
      <c r="B1" s="72"/>
      <c r="C1" s="72"/>
      <c r="D1" s="28"/>
    </row>
    <row r="2" spans="1:6" x14ac:dyDescent="0.25">
      <c r="A2" s="73" t="s">
        <v>47</v>
      </c>
      <c r="B2" s="73"/>
      <c r="C2" s="73"/>
      <c r="D2" s="30"/>
    </row>
    <row r="3" spans="1:6" x14ac:dyDescent="0.25">
      <c r="A3" s="73" t="s">
        <v>48</v>
      </c>
      <c r="B3" s="73"/>
      <c r="C3" s="73"/>
      <c r="D3" s="30"/>
    </row>
    <row r="4" spans="1:6" x14ac:dyDescent="0.25">
      <c r="A4" s="72" t="s">
        <v>74</v>
      </c>
      <c r="B4" s="72"/>
      <c r="C4" s="72"/>
      <c r="D4" s="28"/>
      <c r="E4" s="31"/>
      <c r="F4" s="32"/>
    </row>
    <row r="5" spans="1:6" x14ac:dyDescent="0.25">
      <c r="A5" s="74"/>
      <c r="B5" s="74"/>
      <c r="C5" s="74"/>
      <c r="D5" s="1"/>
      <c r="E5" s="31"/>
      <c r="F5" s="32"/>
    </row>
    <row r="6" spans="1:6" x14ac:dyDescent="0.25">
      <c r="A6" s="30"/>
      <c r="B6" s="33" t="s">
        <v>49</v>
      </c>
      <c r="C6" s="34" t="e">
        <f>#REF!</f>
        <v>#REF!</v>
      </c>
      <c r="D6" s="35"/>
      <c r="E6" s="31"/>
      <c r="F6" s="32"/>
    </row>
    <row r="7" spans="1:6" x14ac:dyDescent="0.25">
      <c r="A7" s="36" t="s">
        <v>50</v>
      </c>
      <c r="B7" s="33" t="s">
        <v>51</v>
      </c>
      <c r="C7" s="34"/>
      <c r="D7" s="35"/>
      <c r="E7" s="31"/>
      <c r="F7" s="32"/>
    </row>
    <row r="8" spans="1:6" x14ac:dyDescent="0.25">
      <c r="B8" s="37" t="s">
        <v>52</v>
      </c>
      <c r="C8" s="38" t="e">
        <f>#REF!+#REF!+#REF!+'1кв'!B44</f>
        <v>#REF!</v>
      </c>
      <c r="D8" s="39"/>
    </row>
    <row r="9" spans="1:6" x14ac:dyDescent="0.25">
      <c r="B9" s="37" t="s">
        <v>53</v>
      </c>
      <c r="C9" s="38" t="e">
        <f>#REF!+#REF!</f>
        <v>#REF!</v>
      </c>
      <c r="D9" s="39"/>
    </row>
    <row r="10" spans="1:6" x14ac:dyDescent="0.25">
      <c r="A10" s="40"/>
      <c r="B10" s="37" t="s">
        <v>54</v>
      </c>
      <c r="C10" s="41" t="e">
        <f>SUM(C8:C9)</f>
        <v>#REF!</v>
      </c>
      <c r="D10" s="35"/>
    </row>
    <row r="11" spans="1:6" x14ac:dyDescent="0.25">
      <c r="A11" s="1"/>
      <c r="B11" s="71"/>
      <c r="C11" s="71"/>
      <c r="D11" s="42"/>
    </row>
    <row r="12" spans="1:6" x14ac:dyDescent="0.25">
      <c r="A12" s="43" t="s">
        <v>55</v>
      </c>
      <c r="B12" s="44" t="s">
        <v>56</v>
      </c>
      <c r="C12" s="45" t="e">
        <f>#REF!+#REF!+#REF!+'1кв'!E22</f>
        <v>#REF!</v>
      </c>
      <c r="D12" s="42"/>
    </row>
    <row r="13" spans="1:6" x14ac:dyDescent="0.25">
      <c r="A13" s="43"/>
      <c r="B13" s="46" t="s">
        <v>57</v>
      </c>
      <c r="C13" s="45" t="e">
        <f>#REF!+#REF!+#REF!+'1кв'!E23</f>
        <v>#REF!</v>
      </c>
      <c r="D13" s="42"/>
    </row>
    <row r="14" spans="1:6" x14ac:dyDescent="0.25">
      <c r="A14" s="43"/>
      <c r="B14" s="46" t="s">
        <v>26</v>
      </c>
      <c r="C14" s="45" t="e">
        <f>#REF!+#REF!+#REF!+'1кв'!E24</f>
        <v>#REF!</v>
      </c>
      <c r="D14" s="42"/>
    </row>
    <row r="15" spans="1:6" x14ac:dyDescent="0.25">
      <c r="A15" s="43"/>
      <c r="B15" s="46" t="s">
        <v>58</v>
      </c>
      <c r="C15" s="45" t="e">
        <f>#REF!</f>
        <v>#REF!</v>
      </c>
      <c r="D15" s="42"/>
    </row>
    <row r="16" spans="1:6" x14ac:dyDescent="0.25">
      <c r="A16" s="43"/>
      <c r="B16" s="46" t="s">
        <v>59</v>
      </c>
      <c r="C16" s="45" t="e">
        <f>SUM(C17:C20)</f>
        <v>#REF!</v>
      </c>
      <c r="D16" s="42"/>
    </row>
    <row r="17" spans="1:4" x14ac:dyDescent="0.25">
      <c r="A17" s="43"/>
      <c r="B17" s="46" t="s">
        <v>60</v>
      </c>
      <c r="C17" s="45"/>
      <c r="D17" s="42"/>
    </row>
    <row r="18" spans="1:4" x14ac:dyDescent="0.25">
      <c r="A18" s="43"/>
      <c r="B18" s="46" t="s">
        <v>61</v>
      </c>
      <c r="C18" s="45" t="e">
        <f>#REF!</f>
        <v>#REF!</v>
      </c>
      <c r="D18" s="42"/>
    </row>
    <row r="19" spans="1:4" ht="31.5" x14ac:dyDescent="0.25">
      <c r="A19" s="43"/>
      <c r="B19" s="46" t="s">
        <v>62</v>
      </c>
      <c r="C19" s="45" t="e">
        <f>#REF!</f>
        <v>#REF!</v>
      </c>
      <c r="D19" s="42"/>
    </row>
    <row r="20" spans="1:4" x14ac:dyDescent="0.25">
      <c r="A20" s="43"/>
      <c r="B20" s="46"/>
      <c r="C20" s="45"/>
      <c r="D20" s="42"/>
    </row>
    <row r="21" spans="1:4" x14ac:dyDescent="0.25">
      <c r="A21" s="43"/>
      <c r="B21" s="46" t="s">
        <v>63</v>
      </c>
      <c r="C21" s="45" t="e">
        <f>SUM(C12:C16)</f>
        <v>#REF!</v>
      </c>
      <c r="D21" s="42"/>
    </row>
    <row r="22" spans="1:4" x14ac:dyDescent="0.25">
      <c r="A22" s="1"/>
      <c r="B22" s="47" t="s">
        <v>64</v>
      </c>
      <c r="C22" s="48" t="e">
        <f>C6+C10-C21</f>
        <v>#REF!</v>
      </c>
      <c r="D22" s="42"/>
    </row>
    <row r="23" spans="1:4" x14ac:dyDescent="0.25">
      <c r="A23" s="1"/>
      <c r="B23" s="36"/>
      <c r="C23" s="36"/>
      <c r="D23" s="42"/>
    </row>
    <row r="24" spans="1:4" x14ac:dyDescent="0.25">
      <c r="A24" s="1"/>
      <c r="B24" s="49" t="s">
        <v>65</v>
      </c>
      <c r="C24" s="49"/>
      <c r="D24" s="42"/>
    </row>
    <row r="25" spans="1:4" x14ac:dyDescent="0.25">
      <c r="A25" s="1"/>
      <c r="B25" s="49" t="s">
        <v>66</v>
      </c>
      <c r="C25" s="50">
        <v>14837.9</v>
      </c>
      <c r="D25" s="42"/>
    </row>
    <row r="26" spans="1:4" x14ac:dyDescent="0.25">
      <c r="A26" s="1"/>
      <c r="B26" s="51" t="s">
        <v>67</v>
      </c>
      <c r="C26" s="52">
        <v>15469.27</v>
      </c>
      <c r="D26" s="42"/>
    </row>
    <row r="27" spans="1:4" x14ac:dyDescent="0.25">
      <c r="A27" s="1"/>
      <c r="B27" s="49" t="s">
        <v>68</v>
      </c>
      <c r="C27" s="53">
        <f>C26-C25</f>
        <v>631.3700000000008</v>
      </c>
      <c r="D27" s="42"/>
    </row>
    <row r="28" spans="1:4" x14ac:dyDescent="0.25">
      <c r="A28" s="1"/>
      <c r="B28" s="36"/>
      <c r="C28" s="36"/>
      <c r="D28" s="42"/>
    </row>
    <row r="29" spans="1:4" x14ac:dyDescent="0.25">
      <c r="A29" s="1"/>
      <c r="B29" s="36"/>
      <c r="C29" s="36"/>
      <c r="D29" s="42"/>
    </row>
    <row r="30" spans="1:4" x14ac:dyDescent="0.25">
      <c r="A30" s="1" t="s">
        <v>69</v>
      </c>
      <c r="B30" s="36" t="s">
        <v>70</v>
      </c>
      <c r="C30" s="36"/>
      <c r="D30" s="42"/>
    </row>
    <row r="31" spans="1:4" x14ac:dyDescent="0.25">
      <c r="A31" s="1"/>
      <c r="B31" s="36" t="s">
        <v>71</v>
      </c>
      <c r="C31" s="36"/>
      <c r="D31" s="42"/>
    </row>
    <row r="32" spans="1:4" x14ac:dyDescent="0.25">
      <c r="A32" s="1"/>
      <c r="B32" s="36" t="s">
        <v>72</v>
      </c>
      <c r="C32" s="36"/>
      <c r="D32" s="42"/>
    </row>
    <row r="33" spans="1:4" x14ac:dyDescent="0.25">
      <c r="A33" s="1"/>
      <c r="B33" s="36"/>
      <c r="C33" s="36"/>
      <c r="D33" s="42"/>
    </row>
    <row r="34" spans="1:4" x14ac:dyDescent="0.25">
      <c r="A34" s="1"/>
      <c r="B34" s="36"/>
      <c r="C34" s="36"/>
      <c r="D34" s="42"/>
    </row>
    <row r="35" spans="1:4" x14ac:dyDescent="0.25">
      <c r="A35" s="1"/>
      <c r="B35" s="36" t="s">
        <v>73</v>
      </c>
      <c r="C35" s="36"/>
      <c r="D35" s="42"/>
    </row>
    <row r="36" spans="1:4" x14ac:dyDescent="0.25">
      <c r="A36" s="1"/>
      <c r="B36" s="36"/>
      <c r="C36" s="36"/>
      <c r="D36" s="42"/>
    </row>
    <row r="37" spans="1:4" x14ac:dyDescent="0.25">
      <c r="A37" s="1"/>
      <c r="B37" s="36"/>
      <c r="C37" s="36"/>
      <c r="D37" s="42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1кв</vt:lpstr>
      <vt:lpstr>отчет</vt:lpstr>
      <vt:lpstr>'1кв'!_edn1</vt:lpstr>
      <vt:lpstr>'1кв'!_edn2</vt:lpstr>
      <vt:lpstr>'1кв'!_edn3</vt:lpstr>
      <vt:lpstr>'1кв'!_edn4</vt:lpstr>
      <vt:lpstr>'1кв'!Область_печати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2025-04-22T13:30:18Z</dcterms:modified>
</cp:coreProperties>
</file>